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10305" activeTab="0"/>
  </bookViews>
  <sheets>
    <sheet name="Záradék" sheetId="1" r:id="rId1"/>
    <sheet name="Összesítő" sheetId="2" r:id="rId2"/>
    <sheet name="Költségtérítések" sheetId="3" r:id="rId3"/>
    <sheet name="Irtás, föld- és sziklamunka" sheetId="4" r:id="rId4"/>
    <sheet name="Elektromosenergia-ellátás, vill" sheetId="5" r:id="rId5"/>
    <sheet name="Épületautomatika, PV rendszer(" sheetId="6" r:id="rId6"/>
  </sheets>
  <definedNames/>
  <calcPr fullCalcOnLoad="1"/>
</workbook>
</file>

<file path=xl/sharedStrings.xml><?xml version="1.0" encoding="utf-8"?>
<sst xmlns="http://schemas.openxmlformats.org/spreadsheetml/2006/main" count="214" uniqueCount="128">
  <si>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</si>
  <si>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</si>
  <si>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</si>
  <si>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</si>
  <si>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</si>
  <si>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</si>
  <si>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</si>
  <si>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</si>
  <si>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</si>
  <si>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</si>
  <si>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</si>
  <si>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</si>
  <si>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19-010-1.11.1.3</t>
  </si>
  <si>
    <t>klt.</t>
  </si>
  <si>
    <t>Általános teendők megvalósulás szakaszában, ellenőrző mérések, építési műszaki ellenőrzés Felelős műszaki vezetői díj</t>
  </si>
  <si>
    <t>19-010-1.21.2</t>
  </si>
  <si>
    <t>db</t>
  </si>
  <si>
    <t>Általános teendők befejezés szakaszában, megvalósulási tervdokumentáció elkészítése</t>
  </si>
  <si>
    <t>19-071-11.1.1.1</t>
  </si>
  <si>
    <t>Ellenőrző próbák, belső elektromos hálózat és berendezés,  Erősáramú Berendezések Első Ellenörzése jegyzőkönyvezése / MSZ HD 60364-6/2007. előírásai szerint /</t>
  </si>
  <si>
    <t>19-071-11.1.1.2</t>
  </si>
  <si>
    <t>19-071-11.21</t>
  </si>
  <si>
    <t>Ellenőrző próbák,  Új világítási hálózat világítástechnikai mérése, jegyzőkönyvezése</t>
  </si>
  <si>
    <t>Munkanem összesen:</t>
  </si>
  <si>
    <t>Költségtérítések</t>
  </si>
  <si>
    <t>21-011-9.1.1</t>
  </si>
  <si>
    <t>m</t>
  </si>
  <si>
    <t>Villanyszerelés földmunkája; visszatöltéssel, döngöléssel, I-IV. oszt. talajban, kábelárok földmunkája 0,70 m mélységig, 0,40 m szélességig</t>
  </si>
  <si>
    <t>Irtás, föld- és sziklamunka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</si>
  <si>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</si>
  <si>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</si>
  <si>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</si>
  <si>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</si>
  <si>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</si>
  <si>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</si>
  <si>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71-001-1.1.1.1.2-0110129</t>
  </si>
  <si>
    <t>védőcső 29 mm, Kód: MU-III 29</t>
  </si>
  <si>
    <t>71-001-5.1.2.1.1-0110546</t>
  </si>
  <si>
    <t>Műanyag kábelvédő cső elhelyezése földárokba, cső kívül bordás vagy sima, belül sima fallal, hajlítható kivitel, tekercsben, DN 100 méretig, DN 40-ig PannonCom-Kábel gégecső 20 320N PVC, Csz: KO1420 Átm. 21 mm-s gége védőcső földbe, aljzatba süllyesztve</t>
  </si>
  <si>
    <t>71-001-5.1.2.1.1-0110548</t>
  </si>
  <si>
    <t>Műanyag kábelvédő cső elhelyezése földárokba, cső kívül bordás vagy sima, belül sima fallal, hajlítható kivitel, tekercsben, DN 100 méretig, DN 40-ig PannonCom-Kábel gégecső 32 320N PVC, Csz: KO1432 Átm. 29 mm-s gége védőcső földárokba süllyesztve</t>
  </si>
  <si>
    <t>71-001-11.1.2-0120158</t>
  </si>
  <si>
    <t>Elágazó doboz illetve szerelvénydoboz elhelyezése, süllyesztve, fészekvésés nélkül, Névleges méret: 70, 80, 100, 150, 200 mm 87, 107, 159, 240, 238 mm (70 - 300 mm) OBO Bettermann 100x100 Kötődoboz ( IP 55 ) felszerelve, bekötve</t>
  </si>
  <si>
    <t>71-001-11.1.2-0120159</t>
  </si>
  <si>
    <t>Elágazó doboz illetve szerelvénydoboz elhelyezése, süllyesztve, fészekvésés nélkül, Névleges méret: 70, 80, 100, 150, 200 mm 87, 107, 159, 240, 238 mm (70 - 300 mm) OBO Bettermann 150x150 Kötődoboz ( IP 55 ) felszerelve, bekötve</t>
  </si>
  <si>
    <t>71-001-11.1.2-0120160</t>
  </si>
  <si>
    <t>Elágazó doboz illetve szerelvénydoboz elhelyezése, süllyesztve, fészekvésés nélkül, Névleges méret: 70, 80, 100, 150, 200 mm 87, 107, 159, 240, 238 mm (70 - 300 mm) OBO Bettermann 250x250 Kötődoboz ( IP 55 ) felszerelve, bekötve</t>
  </si>
  <si>
    <t>71-002-1.1-0210002</t>
  </si>
  <si>
    <t>71-002-1.1-0210003</t>
  </si>
  <si>
    <t>71-002-1.2-0213006</t>
  </si>
  <si>
    <t>71-002-1.3-0213016</t>
  </si>
  <si>
    <t>71-002-42.1.1-0111901</t>
  </si>
  <si>
    <t>71-002-71.1.2-0000002</t>
  </si>
  <si>
    <t>Vezeték összekötése és bekötése készülékbe, kábelsaru nélkül, 3-4 vezetékszál esetén Ventilátor bekötése</t>
  </si>
  <si>
    <t>71-005-1.1.1.1-0564341</t>
  </si>
  <si>
    <t>71-005-1.1.1.5-0564347</t>
  </si>
  <si>
    <t>71-005-1.1.1.6-0564349</t>
  </si>
  <si>
    <t>71-005-1.11.1.1.1-0564393</t>
  </si>
  <si>
    <t>Kötőelemek, rögzítőelemek, kiegészítők</t>
  </si>
  <si>
    <t>Kiegészítő segédanyagok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</si>
  <si>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PannonCom-Kábel H07V-U</t>
    </r>
  </si>
  <si>
    <r>
      <t>450/750V 1x1,5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tömör rézvezetővel (MCu)</t>
    </r>
  </si>
  <si>
    <r>
      <t>450/750V 1x2,5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</si>
  <si>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</si>
  <si>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</si>
  <si>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PannonCom-Kábel H07V-K</t>
    </r>
  </si>
  <si>
    <r>
      <t>450/750V 1x16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</si>
  <si>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t>Elektromosenergia-ellátás, villanyszerelés</t>
  </si>
  <si>
    <t>72-001-1.2-0530792</t>
  </si>
  <si>
    <t>Csengő, gong, csengőtranszformátor elhelyezése, falra szerelt kivitelben SCHRACK ELSO SZIGMA mozgássérült hivószett 1db jelzőcsengővel, felszerelve, bekötve</t>
  </si>
  <si>
    <t>72-001-1.2-0530794</t>
  </si>
  <si>
    <t>Csengő, gong, csengőtranszformátor elhelyezése, falra szerelt kivitelben  24V-s csengő felszerelve, bekötve, beüzemelve</t>
  </si>
  <si>
    <t>72-011-1.1.5.1.1.2-0220131</t>
  </si>
  <si>
    <t>Riasztó rendszerek felszerelése vezetékes kivitelben, behatolás érzékelő egységeinek felszerelése, analóg mozgásérzékelő (infra), beltéri falra szerelhető kivitelben, tartó elhelyezésével  90 fokos beltéri risztó mozgásérzékelő felszerelve, bekötve,</t>
  </si>
  <si>
    <t>beüzemelve</t>
  </si>
  <si>
    <t>Összesen:</t>
  </si>
  <si>
    <t xml:space="preserve">                                       </t>
  </si>
  <si>
    <t xml:space="preserve">energetikai korszerűsítési munkáihoz kapcsolódó                               </t>
  </si>
  <si>
    <t xml:space="preserve">VILLANYSZERELÉSI munkák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</si>
  <si>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</si>
  <si>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</si>
  <si>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</si>
  <si>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</si>
  <si>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</si>
  <si>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</si>
  <si>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</si>
  <si>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</si>
  <si>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</si>
  <si>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</si>
  <si>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K71-002-75.3.1-0000002</t>
  </si>
  <si>
    <t>K71-002-75.3.1-0000003</t>
  </si>
  <si>
    <t>K71-009-3.1.1</t>
  </si>
  <si>
    <t>Ellenőrző próbák, belső elektromos hálózat és berendezés, földelés és érintésvédelem, villámhárító vagy érintésvédelmi berendezés  Norma szerinti villámvédelmi Felülvizsgálat jegyzőkönyvezés 54/2014 BM rendeletszerint</t>
  </si>
  <si>
    <t>Komplett világítási  és telekommunikációs szerelvények, Fali kapcsolók elhelyezése, süllyesztve, 10A egypólusú kapcsolók LEGRAND Classic sülly. 1s kapcsoló - szerelvénydobozzal -  felszerelve, bekötve ( IP 20 )</t>
  </si>
  <si>
    <t>Komplett világítási  és telekommunikációs szerelvények, Fali kapcsolók elhelyezése, süllyesztve, 10A alternatív (váltó) kapcsolók LEGRAND Classic sülly. alternatív kapcsoló -  szerelvénydobozzal - felszerelve, bekötve /IP20/</t>
  </si>
  <si>
    <t>Komplett világítási  és telekommunikációs szerelvények, Fali kapcsolók elhelyezése, süllyesztve, 10A  LEGRAND Classic sülly.csengőnyomó kapcsoló - szerelvénydobozzal - felszerelve, bekötve ( IP 44 ) Cengő jellel</t>
  </si>
  <si>
    <t>Komplett világítási  és telekommunikációs szerelvények,  Csatlakozóaljzat elhelyezése, süllyesztve, 16A, földelt, egyes csatlakozóaljzat (2P+F) LEGRAND Classicsülly.2+f dugalj szerelvény dobozba felszerelve, bekötve ( IP 20 ) Gyerekvédett kivitel !</t>
  </si>
  <si>
    <t>OBO Bettermann 150x150mm-s műa. Kötődoboz falba sülly. / IP 55 /</t>
  </si>
  <si>
    <t>Álmennyezetbe sülly. LED Panel 36W 600x600mm / 4000 K / PHILIPS RC127V LED36S/840 PSU W60L60 OC(Office Complaint), 3600lm, UGR&lt;19 felszerelve, bekötve</t>
  </si>
  <si>
    <t xml:space="preserve">J.Pröspter ∅ 8 mm-s FeZn köracél  felfogó összekötő vezeték  0,05 m-s kiemeléssel  
J-Pröspers kúpcserép távtartóra rögzítve 1,2 méterenkénti rögzítéssel
</t>
  </si>
  <si>
    <t>fm</t>
  </si>
  <si>
    <t>Ereszcsatorna bekötése szükséges.</t>
  </si>
  <si>
    <t xml:space="preserve">Új J. Pröpster ∅ 8 mm-s FeZn köracél-s levezető falba süllyesztve / 25x25xm-s kőzergyapot körbeszigeteléssel /
</t>
  </si>
  <si>
    <t xml:space="preserve">J. Pröpster gyártmányú sülly. vizsgáló összekötő kialakítva 1,6 m-s magasságban
</t>
  </si>
  <si>
    <t xml:space="preserve">J. Pröpster vizsgáló összekötő </t>
  </si>
  <si>
    <t>Föld-levegő-beton átmenetnél a földelő felvezetőt műa. Zsogorcsővel</t>
  </si>
  <si>
    <t>J .Pröspers profil egyedi földelő rúd  1,5 fm.-s hosszban  korróziómentesített
 min.: 15 cm-s hegesztett kötéssel kialakítva</t>
  </si>
  <si>
    <t xml:space="preserve"> Kelt:      2017 év 12. hó         </t>
  </si>
  <si>
    <t xml:space="preserve">A munka leírása: Orvosi rendelő bővítése
(H-4096 Újtikos, Széchenyi tér 12.-14. / Hrsz.: 135/1/
</t>
  </si>
  <si>
    <t xml:space="preserve">Cím :
H-4096 Újtikos, Arany János u. 16.
        </t>
  </si>
  <si>
    <t xml:space="preserve">Név :Újtikos Község Önkormányzata 
                </t>
  </si>
  <si>
    <t>Áramköri elosztók elhelyezése   "E1" jelű alelosztószekrény komplettre szerelve,  bekötve, beüzemelve / GE-1.sz tervlap /</t>
  </si>
  <si>
    <t>Adatátviteli kábel elhelyezése védőcsőbe húzva vagy vezetékcsatornába fektetve, strukturált adatátviteli kábel strukturált számítógépes adatátviteli hálózatokhoz,  6x0,22mm2 Riasztó kábel</t>
  </si>
  <si>
    <t>Elszívó ventilátor beépítve, bekötve</t>
  </si>
  <si>
    <t>Komplett világítási  és telekommunikációs szerelvények, Fali kapcsolók elhelyezése, süllyesztve, 10A kétpólusú kapcsolók LEGRAND Classic sülly. nyomó kapcsoló - szerelvénydobozzal -  felszerelve, bekötve ( IP 20 )</t>
  </si>
  <si>
    <t>OSRAM LED RONDEL 20W-s LED  mennyezeti lámpatest / IP44/, Beépített mozgás és jelenlét érzékelővel  felszerelve, bekötve</t>
  </si>
  <si>
    <t>PHILIPS17319/30/16 LED tip. kültéri oldalfali beépített mozgásérzékelős lpt Oldalfalra szerelve, EAGLE 1xLED/3W/230V / IP 44 /felszerelve, bekötve</t>
  </si>
  <si>
    <t>OSRAM LED RONDEL 20W-s LED  mennyezeti lámpatest / IP44/, felszerelve, bekötve</t>
  </si>
  <si>
    <t xml:space="preserve">J.Prösper 1,0 m-s. kúpcserépre rögzíthető Alu.Átm.: 10 mm-s rúd felfogó / Hasznos túlnyúlás 1,0 m /
DEHN-SÖHNE 1,0 m-s. kúpcserépre rögzíthető Alu.Átm.: 10 mm-s rúd felfogó / Regsz.: 123 109 / / Hasznos túlnyúlás 1,0 m /
</t>
  </si>
  <si>
    <t>4 kW-s PV rendszer tervezése, engedélyeztetése</t>
  </si>
  <si>
    <t>4 kW-s PV rendszer felszerelve, bekötve, üzembe helyezve</t>
  </si>
  <si>
    <t>Napenergia hasznosítása - villamos hálózatra kapcsolt
napelemes rendszerek telepítése, az épület villamos
energiarendszerére csatlakoztatva,
polikristályos napelem,
cseréptetőre telepítve kompletten,
1 kWp rendszer egységből építve,
5 kWp teljesítményig</t>
  </si>
  <si>
    <t>GreenSys Electric 1kWp napelemes rendszer cseréptetőre
kompletten (5kWp teljesítmény építésig), mely tartalmaz 4db
Solartehnika 250W napelem modult tetősíkból kiemelt</t>
  </si>
  <si>
    <t>tartószerkezeten, hálózati invertert, szolár kábel szettet és
megfelelő keresztmetszetű AC oldali kábelezést védőcsőben ill.
kábelcsatornában, szerelvényeket, DC és AC oldali Fatech
típusú túláram és túlfeszültség védelmet.</t>
  </si>
  <si>
    <t>klt</t>
  </si>
  <si>
    <t>75-061-1.1.1.4.1-0121301 (37) ÖN</t>
  </si>
  <si>
    <t>Napelemrendszer csatlakozási tervének elkészítése, engedélyeztettése</t>
  </si>
  <si>
    <t>Épületautomatika, -PV rendszer (gyengeáram)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</si>
</sst>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10" fontId="4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4"/>
      <c r="B1" s="34"/>
      <c r="C1" s="34"/>
      <c r="D1" s="34"/>
    </row>
    <row r="2" spans="1:4" s="15" customFormat="1" ht="15.75">
      <c r="A2" s="35"/>
      <c r="B2" s="35"/>
      <c r="C2" s="35"/>
      <c r="D2" s="35"/>
    </row>
    <row r="3" spans="1:4" s="14" customFormat="1" ht="15.75">
      <c r="A3" s="34"/>
      <c r="B3" s="34"/>
      <c r="C3" s="34"/>
      <c r="D3" s="34"/>
    </row>
    <row r="4" spans="1:4" ht="15.75">
      <c r="A4" s="33"/>
      <c r="B4" s="33"/>
      <c r="C4" s="33"/>
      <c r="D4" s="33"/>
    </row>
    <row r="5" spans="1:4" ht="15.75">
      <c r="A5" s="33"/>
      <c r="B5" s="33"/>
      <c r="C5" s="33"/>
      <c r="D5" s="33"/>
    </row>
    <row r="6" spans="1:4" ht="15.75">
      <c r="A6" s="33"/>
      <c r="B6" s="33"/>
      <c r="C6" s="33"/>
      <c r="D6" s="33"/>
    </row>
    <row r="7" spans="1:4" ht="15.75">
      <c r="A7" s="33"/>
      <c r="B7" s="33"/>
      <c r="C7" s="33"/>
      <c r="D7" s="33"/>
    </row>
    <row r="9" spans="1:3" ht="31.5">
      <c r="A9" s="11" t="s">
        <v>110</v>
      </c>
      <c r="C9" s="10" t="s">
        <v>76</v>
      </c>
    </row>
    <row r="10" spans="1:3" ht="15.75">
      <c r="A10" s="10" t="s">
        <v>76</v>
      </c>
      <c r="C10" s="10" t="s">
        <v>76</v>
      </c>
    </row>
    <row r="11" spans="1:3" ht="47.25">
      <c r="A11" s="11" t="s">
        <v>109</v>
      </c>
      <c r="C11" s="10" t="s">
        <v>107</v>
      </c>
    </row>
    <row r="12" spans="1:3" ht="15.75">
      <c r="A12" s="10" t="s">
        <v>76</v>
      </c>
      <c r="C12" s="10" t="s">
        <v>76</v>
      </c>
    </row>
    <row r="13" spans="1:3" ht="15.75">
      <c r="A13" s="10" t="s">
        <v>76</v>
      </c>
      <c r="C13" s="10" t="s">
        <v>76</v>
      </c>
    </row>
    <row r="14" spans="1:3" ht="15.75">
      <c r="A14" s="10" t="s">
        <v>76</v>
      </c>
      <c r="C14" s="10" t="s">
        <v>76</v>
      </c>
    </row>
    <row r="15" spans="1:3" ht="78.75">
      <c r="A15" s="11" t="s">
        <v>108</v>
      </c>
      <c r="C15" s="10" t="s">
        <v>76</v>
      </c>
    </row>
    <row r="16" ht="15.75">
      <c r="A16" s="10" t="s">
        <v>77</v>
      </c>
    </row>
    <row r="17" ht="15.75">
      <c r="A17" s="10" t="s">
        <v>78</v>
      </c>
    </row>
    <row r="18" ht="15.75">
      <c r="A18" s="10" t="s">
        <v>79</v>
      </c>
    </row>
    <row r="19" ht="15.75">
      <c r="A19" s="10" t="s">
        <v>79</v>
      </c>
    </row>
    <row r="21" spans="1:4" ht="15.75">
      <c r="A21" s="36" t="s">
        <v>80</v>
      </c>
      <c r="B21" s="36"/>
      <c r="C21" s="36"/>
      <c r="D21" s="36"/>
    </row>
    <row r="22" spans="1:4" ht="15.75">
      <c r="A22" s="16" t="s">
        <v>81</v>
      </c>
      <c r="B22" s="16"/>
      <c r="C22" s="19" t="s">
        <v>82</v>
      </c>
      <c r="D22" s="19" t="s">
        <v>83</v>
      </c>
    </row>
    <row r="23" spans="1:4" ht="15.75">
      <c r="A23" s="16" t="s">
        <v>84</v>
      </c>
      <c r="B23" s="16"/>
      <c r="C23" s="16">
        <f>ROUND(SUM(Összesítő!B2:B5),0)</f>
        <v>0</v>
      </c>
      <c r="D23" s="16">
        <f>ROUND(SUM(Összesítő!C2:C5),0)</f>
        <v>0</v>
      </c>
    </row>
    <row r="24" spans="1:4" ht="15.75">
      <c r="A24" s="16" t="s">
        <v>85</v>
      </c>
      <c r="B24" s="16"/>
      <c r="C24" s="16">
        <f>ROUND(C23,0)</f>
        <v>0</v>
      </c>
      <c r="D24" s="16">
        <f>ROUND(D23,0)</f>
        <v>0</v>
      </c>
    </row>
    <row r="25" spans="1:4" ht="15.75">
      <c r="A25" s="10" t="s">
        <v>86</v>
      </c>
      <c r="C25" s="30">
        <f>ROUND(C24+D24,0)</f>
        <v>0</v>
      </c>
      <c r="D25" s="30"/>
    </row>
    <row r="26" spans="1:4" ht="15.75">
      <c r="A26" s="16" t="s">
        <v>87</v>
      </c>
      <c r="B26" s="17">
        <v>0.27</v>
      </c>
      <c r="C26" s="31">
        <f>ROUND(C25*B26,0)</f>
        <v>0</v>
      </c>
      <c r="D26" s="31"/>
    </row>
    <row r="27" spans="1:4" ht="15.75">
      <c r="A27" s="16" t="s">
        <v>88</v>
      </c>
      <c r="B27" s="16"/>
      <c r="C27" s="32">
        <f>ROUND(C25+C26,0)</f>
        <v>0</v>
      </c>
      <c r="D27" s="32"/>
    </row>
    <row r="31" ht="15.75">
      <c r="A31" s="18"/>
    </row>
    <row r="32" ht="15.75">
      <c r="A32" s="18"/>
    </row>
    <row r="33" ht="15.75">
      <c r="A33" s="18"/>
    </row>
  </sheetData>
  <sheetProtection/>
  <mergeCells count="11">
    <mergeCell ref="A1:D1"/>
    <mergeCell ref="A2:D2"/>
    <mergeCell ref="A3:D3"/>
    <mergeCell ref="A4:D4"/>
    <mergeCell ref="A21:D21"/>
    <mergeCell ref="C25:D25"/>
    <mergeCell ref="C26:D26"/>
    <mergeCell ref="C27:D27"/>
    <mergeCell ref="A5:D5"/>
    <mergeCell ref="A6:D6"/>
    <mergeCell ref="A7:D7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24</v>
      </c>
      <c r="B2" s="11">
        <f>Költségtérítések!H10</f>
        <v>0</v>
      </c>
      <c r="C2" s="11">
        <f>Költségtérítések!I10</f>
        <v>0</v>
      </c>
    </row>
    <row r="3" spans="1:3" ht="15.75">
      <c r="A3" s="11" t="s">
        <v>28</v>
      </c>
      <c r="B3" s="11">
        <f>'Irtás, föld- és sziklamunka'!H4</f>
        <v>0</v>
      </c>
      <c r="C3" s="11">
        <f>'Irtás, föld- és sziklamunka'!I4</f>
        <v>0</v>
      </c>
    </row>
    <row r="4" spans="1:3" ht="31.5">
      <c r="A4" s="11" t="s">
        <v>67</v>
      </c>
      <c r="B4" s="11">
        <f>'Elektromosenergia-ellátás, vill'!H51</f>
        <v>0</v>
      </c>
      <c r="C4" s="11">
        <f>'Elektromosenergia-ellátás, vill'!I51</f>
        <v>0</v>
      </c>
    </row>
    <row r="5" spans="1:3" ht="31.5">
      <c r="A5" s="11" t="s">
        <v>127</v>
      </c>
      <c r="B5" s="11">
        <f>'Épületautomatika, PV rendszer('!H15</f>
        <v>0</v>
      </c>
      <c r="C5" s="11">
        <f>'Épületautomatika, PV rendszer('!I15</f>
        <v>0</v>
      </c>
    </row>
    <row r="6" spans="1:3" s="12" customFormat="1" ht="15.75">
      <c r="A6" s="12" t="s">
        <v>75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29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A3" s="29"/>
    </row>
    <row r="4" spans="1:9" ht="25.5">
      <c r="A4" s="29">
        <v>2</v>
      </c>
      <c r="B4" s="1" t="s">
        <v>15</v>
      </c>
      <c r="C4" s="2" t="s">
        <v>17</v>
      </c>
      <c r="D4" s="6">
        <v>3</v>
      </c>
      <c r="E4" s="1" t="s">
        <v>16</v>
      </c>
      <c r="F4" s="6">
        <v>0</v>
      </c>
      <c r="G4" s="6">
        <v>0</v>
      </c>
      <c r="H4" s="6">
        <f aca="true" t="shared" si="0" ref="H4:H9">ROUND(D4*F4,0)</f>
        <v>0</v>
      </c>
      <c r="I4" s="6">
        <f aca="true" t="shared" si="1" ref="I4:I9">ROUND(D4*G4,0)</f>
        <v>0</v>
      </c>
    </row>
    <row r="5" spans="1:9" ht="51">
      <c r="A5" s="29">
        <v>3</v>
      </c>
      <c r="B5" s="1" t="s">
        <v>18</v>
      </c>
      <c r="C5" s="2" t="s">
        <v>19</v>
      </c>
      <c r="D5" s="6">
        <v>3</v>
      </c>
      <c r="E5" s="1" t="s">
        <v>16</v>
      </c>
      <c r="F5" s="6">
        <v>0</v>
      </c>
      <c r="G5" s="6">
        <v>0</v>
      </c>
      <c r="H5" s="6">
        <f t="shared" si="0"/>
        <v>0</v>
      </c>
      <c r="I5" s="6">
        <f t="shared" si="1"/>
        <v>0</v>
      </c>
    </row>
    <row r="6" spans="1:9" ht="63.75">
      <c r="A6" s="29">
        <v>4</v>
      </c>
      <c r="B6" s="1" t="s">
        <v>20</v>
      </c>
      <c r="C6" s="2" t="s">
        <v>92</v>
      </c>
      <c r="D6" s="6">
        <v>3</v>
      </c>
      <c r="E6" s="1" t="s">
        <v>16</v>
      </c>
      <c r="F6" s="6">
        <v>0</v>
      </c>
      <c r="G6" s="6">
        <v>0</v>
      </c>
      <c r="H6" s="6">
        <f t="shared" si="0"/>
        <v>0</v>
      </c>
      <c r="I6" s="6">
        <f t="shared" si="1"/>
        <v>0</v>
      </c>
    </row>
    <row r="7" spans="1:9" ht="25.5">
      <c r="A7" s="29">
        <v>5</v>
      </c>
      <c r="C7" s="2" t="s">
        <v>119</v>
      </c>
      <c r="D7" s="6">
        <v>1</v>
      </c>
      <c r="E7" s="1" t="s">
        <v>13</v>
      </c>
      <c r="F7" s="6">
        <v>0</v>
      </c>
      <c r="G7" s="6">
        <v>0</v>
      </c>
      <c r="H7" s="6">
        <f t="shared" si="0"/>
        <v>0</v>
      </c>
      <c r="I7" s="6">
        <f t="shared" si="1"/>
        <v>0</v>
      </c>
    </row>
    <row r="8" spans="1:9" ht="25.5">
      <c r="A8" s="29">
        <v>6</v>
      </c>
      <c r="C8" s="2" t="s">
        <v>120</v>
      </c>
      <c r="D8" s="6">
        <v>1</v>
      </c>
      <c r="E8" s="1" t="s">
        <v>13</v>
      </c>
      <c r="F8" s="6">
        <v>0</v>
      </c>
      <c r="G8" s="6">
        <v>0</v>
      </c>
      <c r="H8" s="6">
        <f t="shared" si="0"/>
        <v>0</v>
      </c>
      <c r="I8" s="6">
        <f t="shared" si="1"/>
        <v>0</v>
      </c>
    </row>
    <row r="9" spans="1:9" ht="25.5">
      <c r="A9" s="29">
        <v>7</v>
      </c>
      <c r="B9" s="1" t="s">
        <v>21</v>
      </c>
      <c r="C9" s="2" t="s">
        <v>22</v>
      </c>
      <c r="D9" s="6">
        <v>1</v>
      </c>
      <c r="E9" s="1" t="s">
        <v>16</v>
      </c>
      <c r="F9" s="6">
        <v>0</v>
      </c>
      <c r="G9" s="6">
        <v>0</v>
      </c>
      <c r="H9" s="6">
        <f t="shared" si="0"/>
        <v>0</v>
      </c>
      <c r="I9" s="6">
        <f t="shared" si="1"/>
        <v>0</v>
      </c>
    </row>
    <row r="10" spans="1:9" s="9" customFormat="1" ht="12.75">
      <c r="A10" s="7"/>
      <c r="B10" s="3"/>
      <c r="C10" s="3" t="s">
        <v>23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Költségtérítések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25" customFormat="1" ht="51">
      <c r="A2" s="24">
        <v>1</v>
      </c>
      <c r="B2" s="25" t="s">
        <v>25</v>
      </c>
      <c r="C2" s="26" t="s">
        <v>27</v>
      </c>
      <c r="D2" s="27">
        <v>0</v>
      </c>
      <c r="E2" s="25" t="s">
        <v>26</v>
      </c>
      <c r="F2" s="27">
        <v>0</v>
      </c>
      <c r="G2" s="27">
        <v>0</v>
      </c>
      <c r="H2" s="27">
        <f>ROUND(D2*F2,0)</f>
        <v>0</v>
      </c>
      <c r="I2" s="27">
        <f>ROUND(D2*G2,0)</f>
        <v>0</v>
      </c>
    </row>
    <row r="4" spans="1:9" s="9" customFormat="1" ht="12.75">
      <c r="A4" s="7"/>
      <c r="B4" s="3"/>
      <c r="C4" s="3" t="s">
        <v>23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28125" style="24" customWidth="1"/>
    <col min="2" max="2" width="9.281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125" style="27" customWidth="1"/>
    <col min="8" max="9" width="10.28125" style="27" customWidth="1"/>
    <col min="10" max="10" width="15.7109375" style="25" customWidth="1"/>
    <col min="11" max="16384" width="9.140625" style="25" customWidth="1"/>
  </cols>
  <sheetData>
    <row r="1" spans="1:9" s="23" customFormat="1" ht="25.5">
      <c r="A1" s="20" t="s">
        <v>3</v>
      </c>
      <c r="B1" s="21" t="s">
        <v>4</v>
      </c>
      <c r="C1" s="21" t="s">
        <v>5</v>
      </c>
      <c r="D1" s="22" t="s">
        <v>6</v>
      </c>
      <c r="E1" s="21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ht="89.25">
      <c r="A2" s="24">
        <v>1</v>
      </c>
      <c r="B2" s="25" t="s">
        <v>29</v>
      </c>
      <c r="C2" s="26" t="s">
        <v>30</v>
      </c>
      <c r="D2" s="27">
        <v>150</v>
      </c>
      <c r="E2" s="25" t="s">
        <v>26</v>
      </c>
      <c r="F2" s="27">
        <v>0</v>
      </c>
      <c r="G2" s="27">
        <v>0</v>
      </c>
      <c r="H2" s="27">
        <f>ROUND(D2*F2,0)</f>
        <v>0</v>
      </c>
      <c r="I2" s="27">
        <f>ROUND(D2*G2,0)</f>
        <v>0</v>
      </c>
    </row>
    <row r="3" ht="12.75">
      <c r="C3" s="26" t="s">
        <v>31</v>
      </c>
    </row>
    <row r="4" spans="1:9" ht="89.25">
      <c r="A4" s="24">
        <v>2</v>
      </c>
      <c r="B4" s="25" t="s">
        <v>32</v>
      </c>
      <c r="C4" s="26" t="s">
        <v>33</v>
      </c>
      <c r="D4" s="27">
        <v>25</v>
      </c>
      <c r="E4" s="25" t="s">
        <v>26</v>
      </c>
      <c r="F4" s="27">
        <v>0</v>
      </c>
      <c r="G4" s="27">
        <v>0</v>
      </c>
      <c r="H4" s="27">
        <f>ROUND(D4*F4,0)</f>
        <v>0</v>
      </c>
      <c r="I4" s="27">
        <f>ROUND(D4*G4,0)</f>
        <v>0</v>
      </c>
    </row>
    <row r="5" ht="12.75">
      <c r="C5" s="26" t="s">
        <v>34</v>
      </c>
    </row>
    <row r="6" spans="1:9" ht="89.25">
      <c r="A6" s="24">
        <v>3</v>
      </c>
      <c r="B6" s="25" t="s">
        <v>35</v>
      </c>
      <c r="C6" s="26" t="s">
        <v>33</v>
      </c>
      <c r="D6" s="27">
        <v>25</v>
      </c>
      <c r="E6" s="25" t="s">
        <v>26</v>
      </c>
      <c r="F6" s="27">
        <v>0</v>
      </c>
      <c r="G6" s="27">
        <v>0</v>
      </c>
      <c r="H6" s="27">
        <f>ROUND(D6*F6,0)</f>
        <v>0</v>
      </c>
      <c r="I6" s="27">
        <f>ROUND(D6*G6,0)</f>
        <v>0</v>
      </c>
    </row>
    <row r="7" ht="12.75">
      <c r="C7" s="26" t="s">
        <v>36</v>
      </c>
    </row>
    <row r="8" spans="1:9" ht="89.25">
      <c r="A8" s="24">
        <v>4</v>
      </c>
      <c r="B8" s="25" t="s">
        <v>37</v>
      </c>
      <c r="C8" s="26" t="s">
        <v>38</v>
      </c>
      <c r="D8" s="27">
        <v>50</v>
      </c>
      <c r="E8" s="25" t="s">
        <v>26</v>
      </c>
      <c r="F8" s="27">
        <v>0</v>
      </c>
      <c r="G8" s="27">
        <v>0</v>
      </c>
      <c r="H8" s="27">
        <f aca="true" t="shared" si="0" ref="H8:H13">ROUND(D8*F8,0)</f>
        <v>0</v>
      </c>
      <c r="I8" s="27">
        <f aca="true" t="shared" si="1" ref="I8:I13">ROUND(D8*G8,0)</f>
        <v>0</v>
      </c>
    </row>
    <row r="9" spans="1:9" ht="76.5">
      <c r="A9" s="24">
        <v>5</v>
      </c>
      <c r="B9" s="25" t="s">
        <v>39</v>
      </c>
      <c r="C9" s="26" t="s">
        <v>40</v>
      </c>
      <c r="D9" s="27">
        <v>25</v>
      </c>
      <c r="E9" s="25" t="s">
        <v>26</v>
      </c>
      <c r="F9" s="27">
        <v>0</v>
      </c>
      <c r="G9" s="27">
        <v>0</v>
      </c>
      <c r="H9" s="27">
        <f t="shared" si="0"/>
        <v>0</v>
      </c>
      <c r="I9" s="27">
        <f t="shared" si="1"/>
        <v>0</v>
      </c>
    </row>
    <row r="10" spans="1:9" ht="76.5">
      <c r="A10" s="24">
        <v>6</v>
      </c>
      <c r="B10" s="25" t="s">
        <v>41</v>
      </c>
      <c r="C10" s="26" t="s">
        <v>42</v>
      </c>
      <c r="D10" s="27">
        <v>5</v>
      </c>
      <c r="E10" s="25" t="s">
        <v>16</v>
      </c>
      <c r="F10" s="27">
        <v>0</v>
      </c>
      <c r="G10" s="27">
        <v>0</v>
      </c>
      <c r="H10" s="27">
        <f t="shared" si="0"/>
        <v>0</v>
      </c>
      <c r="I10" s="27">
        <f t="shared" si="1"/>
        <v>0</v>
      </c>
    </row>
    <row r="11" spans="1:9" ht="76.5">
      <c r="A11" s="24">
        <v>7</v>
      </c>
      <c r="B11" s="25" t="s">
        <v>43</v>
      </c>
      <c r="C11" s="26" t="s">
        <v>44</v>
      </c>
      <c r="D11" s="27">
        <v>2</v>
      </c>
      <c r="E11" s="25" t="s">
        <v>16</v>
      </c>
      <c r="F11" s="27">
        <v>0</v>
      </c>
      <c r="G11" s="27">
        <v>0</v>
      </c>
      <c r="H11" s="27">
        <f t="shared" si="0"/>
        <v>0</v>
      </c>
      <c r="I11" s="27">
        <f t="shared" si="1"/>
        <v>0</v>
      </c>
    </row>
    <row r="12" spans="1:9" ht="76.5">
      <c r="A12" s="24">
        <v>8</v>
      </c>
      <c r="B12" s="25" t="s">
        <v>45</v>
      </c>
      <c r="C12" s="26" t="s">
        <v>46</v>
      </c>
      <c r="D12" s="27">
        <v>1</v>
      </c>
      <c r="E12" s="25" t="s">
        <v>16</v>
      </c>
      <c r="F12" s="27">
        <v>0</v>
      </c>
      <c r="G12" s="27">
        <v>0</v>
      </c>
      <c r="H12" s="27">
        <f t="shared" si="0"/>
        <v>0</v>
      </c>
      <c r="I12" s="27">
        <f t="shared" si="1"/>
        <v>0</v>
      </c>
    </row>
    <row r="13" spans="1:9" ht="92.25">
      <c r="A13" s="24">
        <v>9</v>
      </c>
      <c r="B13" s="25" t="s">
        <v>47</v>
      </c>
      <c r="C13" s="26" t="s">
        <v>60</v>
      </c>
      <c r="D13" s="27">
        <v>420</v>
      </c>
      <c r="E13" s="25" t="s">
        <v>26</v>
      </c>
      <c r="F13" s="27">
        <v>0</v>
      </c>
      <c r="G13" s="27">
        <v>0</v>
      </c>
      <c r="H13" s="27">
        <f t="shared" si="0"/>
        <v>0</v>
      </c>
      <c r="I13" s="27">
        <f t="shared" si="1"/>
        <v>0</v>
      </c>
    </row>
    <row r="14" ht="28.5">
      <c r="C14" s="26" t="s">
        <v>61</v>
      </c>
    </row>
    <row r="15" spans="1:9" ht="92.25">
      <c r="A15" s="24">
        <v>10</v>
      </c>
      <c r="B15" s="25" t="s">
        <v>48</v>
      </c>
      <c r="C15" s="26" t="s">
        <v>60</v>
      </c>
      <c r="D15" s="27">
        <v>220</v>
      </c>
      <c r="E15" s="25" t="s">
        <v>26</v>
      </c>
      <c r="F15" s="27">
        <v>0</v>
      </c>
      <c r="G15" s="27">
        <v>0</v>
      </c>
      <c r="H15" s="27">
        <f>ROUND(D15*F15,0)</f>
        <v>0</v>
      </c>
      <c r="I15" s="27">
        <f>ROUND(D15*G15,0)</f>
        <v>0</v>
      </c>
    </row>
    <row r="16" ht="24.75" customHeight="1">
      <c r="C16" s="26" t="s">
        <v>62</v>
      </c>
    </row>
    <row r="17" spans="1:9" ht="92.25">
      <c r="A17" s="24">
        <v>11</v>
      </c>
      <c r="B17" s="25" t="s">
        <v>49</v>
      </c>
      <c r="C17" s="26" t="s">
        <v>63</v>
      </c>
      <c r="D17" s="27">
        <v>80</v>
      </c>
      <c r="E17" s="25" t="s">
        <v>26</v>
      </c>
      <c r="F17" s="27">
        <v>0</v>
      </c>
      <c r="G17" s="27">
        <v>0</v>
      </c>
      <c r="H17" s="27">
        <f>ROUND(D17*F17,0)</f>
        <v>0</v>
      </c>
      <c r="I17" s="27">
        <f>ROUND(D17*G17,0)</f>
        <v>0</v>
      </c>
    </row>
    <row r="18" ht="28.5">
      <c r="C18" s="26" t="s">
        <v>64</v>
      </c>
    </row>
    <row r="19" spans="1:9" ht="92.25">
      <c r="A19" s="24">
        <v>12</v>
      </c>
      <c r="B19" s="25" t="s">
        <v>50</v>
      </c>
      <c r="C19" s="26" t="s">
        <v>65</v>
      </c>
      <c r="D19" s="27">
        <v>4</v>
      </c>
      <c r="E19" s="25" t="s">
        <v>26</v>
      </c>
      <c r="F19" s="27">
        <v>0</v>
      </c>
      <c r="G19" s="27">
        <v>0</v>
      </c>
      <c r="H19" s="27">
        <f>ROUND(D19*F19,0)</f>
        <v>0</v>
      </c>
      <c r="I19" s="27">
        <f>ROUND(D19*G19,0)</f>
        <v>0</v>
      </c>
    </row>
    <row r="20" ht="28.5">
      <c r="C20" s="26" t="s">
        <v>66</v>
      </c>
    </row>
    <row r="21" spans="1:9" ht="63.75">
      <c r="A21" s="24">
        <v>13</v>
      </c>
      <c r="B21" s="25" t="s">
        <v>51</v>
      </c>
      <c r="C21" s="26" t="s">
        <v>112</v>
      </c>
      <c r="D21" s="27">
        <v>70</v>
      </c>
      <c r="E21" s="25" t="s">
        <v>26</v>
      </c>
      <c r="F21" s="27">
        <v>0</v>
      </c>
      <c r="G21" s="27">
        <v>0</v>
      </c>
      <c r="H21" s="27">
        <f>ROUND(D21*F21,0)</f>
        <v>0</v>
      </c>
      <c r="I21" s="27">
        <f>ROUND(D21*G21,0)</f>
        <v>0</v>
      </c>
    </row>
    <row r="22" spans="1:9" ht="38.25">
      <c r="A22" s="24">
        <v>14</v>
      </c>
      <c r="B22" s="25" t="s">
        <v>52</v>
      </c>
      <c r="C22" s="26" t="s">
        <v>53</v>
      </c>
      <c r="D22" s="27">
        <v>1</v>
      </c>
      <c r="E22" s="25" t="s">
        <v>16</v>
      </c>
      <c r="F22" s="27">
        <v>0</v>
      </c>
      <c r="G22" s="27">
        <v>0</v>
      </c>
      <c r="H22" s="27">
        <f aca="true" t="shared" si="2" ref="H22:H29">ROUND(D22*F22,0)</f>
        <v>0</v>
      </c>
      <c r="I22" s="27">
        <f aca="true" t="shared" si="3" ref="I22:I29">ROUND(D22*G22,0)</f>
        <v>0</v>
      </c>
    </row>
    <row r="23" spans="1:9" ht="25.5">
      <c r="A23" s="24">
        <v>15</v>
      </c>
      <c r="C23" s="26" t="s">
        <v>97</v>
      </c>
      <c r="D23" s="27">
        <v>1</v>
      </c>
      <c r="E23" s="25" t="s">
        <v>13</v>
      </c>
      <c r="F23" s="27">
        <v>0</v>
      </c>
      <c r="G23" s="27">
        <v>0</v>
      </c>
      <c r="H23" s="27">
        <f t="shared" si="2"/>
        <v>0</v>
      </c>
      <c r="I23" s="27">
        <f t="shared" si="3"/>
        <v>0</v>
      </c>
    </row>
    <row r="24" spans="1:9" ht="12.75">
      <c r="A24" s="24">
        <v>16</v>
      </c>
      <c r="C24" s="26" t="s">
        <v>113</v>
      </c>
      <c r="D24" s="27">
        <v>1</v>
      </c>
      <c r="E24" s="25" t="s">
        <v>16</v>
      </c>
      <c r="F24" s="27">
        <v>0</v>
      </c>
      <c r="G24" s="27">
        <v>0</v>
      </c>
      <c r="H24" s="27">
        <f t="shared" si="2"/>
        <v>0</v>
      </c>
      <c r="I24" s="27">
        <f t="shared" si="3"/>
        <v>0</v>
      </c>
    </row>
    <row r="25" spans="1:9" ht="76.5">
      <c r="A25" s="24">
        <v>17</v>
      </c>
      <c r="B25" s="25" t="s">
        <v>54</v>
      </c>
      <c r="C25" s="26" t="s">
        <v>93</v>
      </c>
      <c r="D25" s="27">
        <v>1</v>
      </c>
      <c r="E25" s="25" t="s">
        <v>16</v>
      </c>
      <c r="F25" s="27">
        <v>0</v>
      </c>
      <c r="G25" s="27">
        <v>0</v>
      </c>
      <c r="H25" s="27">
        <f t="shared" si="2"/>
        <v>0</v>
      </c>
      <c r="I25" s="27">
        <f t="shared" si="3"/>
        <v>0</v>
      </c>
    </row>
    <row r="26" spans="1:9" ht="76.5">
      <c r="A26" s="24">
        <v>18</v>
      </c>
      <c r="C26" s="26" t="s">
        <v>114</v>
      </c>
      <c r="D26" s="27">
        <v>5</v>
      </c>
      <c r="E26" s="25" t="s">
        <v>16</v>
      </c>
      <c r="F26" s="27">
        <v>0</v>
      </c>
      <c r="G26" s="27">
        <v>0</v>
      </c>
      <c r="H26" s="27">
        <f t="shared" si="2"/>
        <v>0</v>
      </c>
      <c r="I26" s="27">
        <f t="shared" si="3"/>
        <v>0</v>
      </c>
    </row>
    <row r="27" spans="1:9" ht="76.5">
      <c r="A27" s="24">
        <v>19</v>
      </c>
      <c r="B27" s="25" t="s">
        <v>55</v>
      </c>
      <c r="C27" s="26" t="s">
        <v>94</v>
      </c>
      <c r="D27" s="27">
        <v>2</v>
      </c>
      <c r="E27" s="25" t="s">
        <v>16</v>
      </c>
      <c r="F27" s="27">
        <v>0</v>
      </c>
      <c r="G27" s="27">
        <v>0</v>
      </c>
      <c r="H27" s="27">
        <f t="shared" si="2"/>
        <v>0</v>
      </c>
      <c r="I27" s="27">
        <f t="shared" si="3"/>
        <v>0</v>
      </c>
    </row>
    <row r="28" spans="1:9" ht="76.5">
      <c r="A28" s="24">
        <v>20</v>
      </c>
      <c r="B28" s="25" t="s">
        <v>56</v>
      </c>
      <c r="C28" s="26" t="s">
        <v>95</v>
      </c>
      <c r="D28" s="27">
        <v>1</v>
      </c>
      <c r="E28" s="25" t="s">
        <v>16</v>
      </c>
      <c r="F28" s="27">
        <v>0</v>
      </c>
      <c r="G28" s="27">
        <v>0</v>
      </c>
      <c r="H28" s="27">
        <f t="shared" si="2"/>
        <v>0</v>
      </c>
      <c r="I28" s="27">
        <f t="shared" si="3"/>
        <v>0</v>
      </c>
    </row>
    <row r="29" spans="1:9" ht="89.25">
      <c r="A29" s="24">
        <v>21</v>
      </c>
      <c r="B29" s="25" t="s">
        <v>57</v>
      </c>
      <c r="C29" s="26" t="s">
        <v>96</v>
      </c>
      <c r="D29" s="27">
        <v>3</v>
      </c>
      <c r="E29" s="25" t="s">
        <v>16</v>
      </c>
      <c r="F29" s="27">
        <v>0</v>
      </c>
      <c r="G29" s="27">
        <v>0</v>
      </c>
      <c r="H29" s="27">
        <f t="shared" si="2"/>
        <v>0</v>
      </c>
      <c r="I29" s="27">
        <f t="shared" si="3"/>
        <v>0</v>
      </c>
    </row>
    <row r="30" ht="12.75">
      <c r="C30" s="26"/>
    </row>
    <row r="31" spans="1:9" ht="63.75">
      <c r="A31" s="24">
        <v>22</v>
      </c>
      <c r="C31" s="26" t="s">
        <v>98</v>
      </c>
      <c r="D31" s="27">
        <v>4</v>
      </c>
      <c r="E31" s="25" t="s">
        <v>16</v>
      </c>
      <c r="F31" s="27">
        <v>0</v>
      </c>
      <c r="G31" s="27">
        <v>0</v>
      </c>
      <c r="H31" s="27">
        <f>ROUND(D31*F31,0)</f>
        <v>0</v>
      </c>
      <c r="I31" s="27">
        <f>ROUND(D31*G31,0)</f>
        <v>0</v>
      </c>
    </row>
    <row r="32" ht="12.75">
      <c r="C32" s="26"/>
    </row>
    <row r="33" spans="1:9" ht="51">
      <c r="A33" s="24">
        <v>23</v>
      </c>
      <c r="C33" s="26" t="s">
        <v>115</v>
      </c>
      <c r="D33" s="27">
        <v>6</v>
      </c>
      <c r="E33" s="25" t="s">
        <v>16</v>
      </c>
      <c r="F33" s="27">
        <v>0</v>
      </c>
      <c r="G33" s="27">
        <v>0</v>
      </c>
      <c r="H33" s="27">
        <f>ROUND(D33*F33,0)</f>
        <v>0</v>
      </c>
      <c r="I33" s="27">
        <f>ROUND(D33*G33,0)</f>
        <v>0</v>
      </c>
    </row>
    <row r="34" ht="12.75">
      <c r="C34" s="26"/>
    </row>
    <row r="35" spans="1:9" ht="51">
      <c r="A35" s="24">
        <v>24</v>
      </c>
      <c r="C35" s="26" t="s">
        <v>116</v>
      </c>
      <c r="D35" s="27">
        <v>5</v>
      </c>
      <c r="E35" s="25" t="s">
        <v>16</v>
      </c>
      <c r="F35" s="27">
        <v>0</v>
      </c>
      <c r="G35" s="27">
        <v>0</v>
      </c>
      <c r="H35" s="27">
        <v>0</v>
      </c>
      <c r="I35" s="27">
        <f>ROUND(D35*G35,0)</f>
        <v>0</v>
      </c>
    </row>
    <row r="36" ht="12.75">
      <c r="C36" s="26"/>
    </row>
    <row r="37" spans="1:9" ht="38.25">
      <c r="A37" s="24">
        <v>25</v>
      </c>
      <c r="C37" s="26" t="s">
        <v>117</v>
      </c>
      <c r="D37" s="27">
        <v>1</v>
      </c>
      <c r="E37" s="25" t="s">
        <v>16</v>
      </c>
      <c r="F37" s="27">
        <v>0</v>
      </c>
      <c r="G37" s="27">
        <v>0</v>
      </c>
      <c r="H37" s="27">
        <f>ROUND(D37*F37,0)</f>
        <v>0</v>
      </c>
      <c r="I37" s="27">
        <f>ROUND(D37*G37,0)</f>
        <v>0</v>
      </c>
    </row>
    <row r="38" spans="1:9" ht="89.25">
      <c r="A38" s="24">
        <v>26</v>
      </c>
      <c r="C38" s="26" t="s">
        <v>118</v>
      </c>
      <c r="D38" s="27">
        <v>3</v>
      </c>
      <c r="E38" s="25" t="s">
        <v>16</v>
      </c>
      <c r="F38" s="27">
        <v>0</v>
      </c>
      <c r="G38" s="27">
        <v>0</v>
      </c>
      <c r="H38" s="27">
        <f>ROUND(D38*F38,0)</f>
        <v>0</v>
      </c>
      <c r="I38" s="27">
        <f>ROUND(D38*G38,0)</f>
        <v>0</v>
      </c>
    </row>
    <row r="39" spans="1:9" ht="63.75">
      <c r="A39" s="24">
        <v>27</v>
      </c>
      <c r="C39" s="26" t="s">
        <v>99</v>
      </c>
      <c r="D39" s="27">
        <v>45</v>
      </c>
      <c r="E39" s="25" t="s">
        <v>100</v>
      </c>
      <c r="F39" s="27">
        <v>0</v>
      </c>
      <c r="G39" s="27">
        <v>0</v>
      </c>
      <c r="H39" s="27">
        <f>ROUND(D39*F39,0)</f>
        <v>0</v>
      </c>
      <c r="I39" s="27">
        <f>ROUND(D39*G39,0)</f>
        <v>0</v>
      </c>
    </row>
    <row r="40" spans="1:9" ht="40.5" customHeight="1">
      <c r="A40" s="24">
        <v>28</v>
      </c>
      <c r="C40" s="26" t="s">
        <v>102</v>
      </c>
      <c r="D40" s="27">
        <v>25</v>
      </c>
      <c r="E40" s="25" t="s">
        <v>100</v>
      </c>
      <c r="F40" s="27">
        <v>0</v>
      </c>
      <c r="G40" s="27">
        <v>0</v>
      </c>
      <c r="H40" s="27">
        <f>ROUND(D40*F40,0)</f>
        <v>0</v>
      </c>
      <c r="I40" s="27">
        <f>ROUND(D40*G40,0)</f>
        <v>0</v>
      </c>
    </row>
    <row r="41" spans="1:9" ht="12.75">
      <c r="A41" s="24">
        <v>29</v>
      </c>
      <c r="C41" s="26" t="s">
        <v>101</v>
      </c>
      <c r="D41" s="27">
        <v>5</v>
      </c>
      <c r="E41" s="25" t="s">
        <v>16</v>
      </c>
      <c r="F41" s="27">
        <v>0</v>
      </c>
      <c r="G41" s="27">
        <v>0</v>
      </c>
      <c r="H41" s="27">
        <f>ROUND(D41*F41,0)</f>
        <v>0</v>
      </c>
      <c r="I41" s="27">
        <f>ROUND(D41*G41,0)</f>
        <v>0</v>
      </c>
    </row>
    <row r="42" ht="12.75">
      <c r="C42" s="26"/>
    </row>
    <row r="43" spans="1:9" ht="38.25">
      <c r="A43" s="24">
        <v>30</v>
      </c>
      <c r="C43" s="26" t="s">
        <v>103</v>
      </c>
      <c r="D43" s="27">
        <v>5</v>
      </c>
      <c r="E43" s="25" t="s">
        <v>16</v>
      </c>
      <c r="F43" s="27">
        <v>0</v>
      </c>
      <c r="G43" s="27">
        <v>0</v>
      </c>
      <c r="H43" s="27">
        <f>ROUND(D43*F43,0)</f>
        <v>0</v>
      </c>
      <c r="I43" s="27">
        <f>ROUND(D43*G43,0)</f>
        <v>0</v>
      </c>
    </row>
    <row r="44" spans="1:9" ht="12.75">
      <c r="A44" s="24">
        <v>31</v>
      </c>
      <c r="C44" s="26" t="s">
        <v>104</v>
      </c>
      <c r="D44" s="27">
        <v>5</v>
      </c>
      <c r="E44" s="25" t="s">
        <v>16</v>
      </c>
      <c r="F44" s="27">
        <v>0</v>
      </c>
      <c r="G44" s="27">
        <v>0</v>
      </c>
      <c r="H44" s="27">
        <f>ROUND(D44*F44,0)</f>
        <v>0</v>
      </c>
      <c r="I44" s="27">
        <f>ROUND(D44*G44,0)</f>
        <v>0</v>
      </c>
    </row>
    <row r="45" spans="1:9" ht="25.5">
      <c r="A45" s="24">
        <v>32</v>
      </c>
      <c r="C45" s="26" t="s">
        <v>105</v>
      </c>
      <c r="D45" s="27">
        <v>5</v>
      </c>
      <c r="E45" s="25" t="s">
        <v>16</v>
      </c>
      <c r="F45" s="27">
        <v>0</v>
      </c>
      <c r="G45" s="27">
        <v>0</v>
      </c>
      <c r="H45" s="27">
        <f>ROUND(D45*F45,0)</f>
        <v>0</v>
      </c>
      <c r="I45" s="27">
        <f>ROUND(D45*G45,0)</f>
        <v>0</v>
      </c>
    </row>
    <row r="46" spans="1:9" ht="38.25">
      <c r="A46" s="24">
        <v>33</v>
      </c>
      <c r="C46" s="26" t="s">
        <v>106</v>
      </c>
      <c r="D46" s="27">
        <v>5</v>
      </c>
      <c r="E46" s="25" t="s">
        <v>16</v>
      </c>
      <c r="F46" s="27">
        <v>0</v>
      </c>
      <c r="G46" s="27">
        <v>0</v>
      </c>
      <c r="H46" s="27">
        <f>ROUND(D46*F46,0)</f>
        <v>0</v>
      </c>
      <c r="I46" s="27">
        <f>ROUND(D46*G46,0)</f>
        <v>0</v>
      </c>
    </row>
    <row r="47" ht="12.75">
      <c r="C47" s="26"/>
    </row>
    <row r="48" spans="1:9" ht="38.25">
      <c r="A48" s="24">
        <v>34</v>
      </c>
      <c r="B48" s="25" t="s">
        <v>89</v>
      </c>
      <c r="C48" s="26" t="s">
        <v>58</v>
      </c>
      <c r="D48" s="27">
        <v>1</v>
      </c>
      <c r="E48" s="25" t="s">
        <v>13</v>
      </c>
      <c r="F48" s="27">
        <v>0</v>
      </c>
      <c r="G48" s="27">
        <v>0</v>
      </c>
      <c r="H48" s="27">
        <f>ROUND(D48*F48,0)</f>
        <v>0</v>
      </c>
      <c r="I48" s="27">
        <f>ROUND(D48*G48,0)</f>
        <v>0</v>
      </c>
    </row>
    <row r="49" spans="1:9" ht="38.25">
      <c r="A49" s="24">
        <v>35</v>
      </c>
      <c r="B49" s="25" t="s">
        <v>90</v>
      </c>
      <c r="C49" s="26" t="s">
        <v>59</v>
      </c>
      <c r="D49" s="27">
        <v>1</v>
      </c>
      <c r="E49" s="25" t="s">
        <v>13</v>
      </c>
      <c r="F49" s="27">
        <v>0</v>
      </c>
      <c r="G49" s="27">
        <v>0</v>
      </c>
      <c r="H49" s="27">
        <f>ROUND(D49*F49,0)</f>
        <v>0</v>
      </c>
      <c r="I49" s="27">
        <f>ROUND(D49*G49,0)</f>
        <v>0</v>
      </c>
    </row>
    <row r="50" spans="1:9" ht="38.25">
      <c r="A50" s="24">
        <v>36</v>
      </c>
      <c r="B50" s="25" t="s">
        <v>91</v>
      </c>
      <c r="C50" s="26" t="s">
        <v>111</v>
      </c>
      <c r="D50" s="27">
        <v>1</v>
      </c>
      <c r="E50" s="25" t="s">
        <v>13</v>
      </c>
      <c r="F50" s="27">
        <v>0</v>
      </c>
      <c r="G50" s="27">
        <v>0</v>
      </c>
      <c r="H50" s="27">
        <f>ROUND(D50*F50,0)</f>
        <v>0</v>
      </c>
      <c r="I50" s="27">
        <f>ROUND(D50*G50,0)</f>
        <v>0</v>
      </c>
    </row>
    <row r="51" spans="1:9" s="28" customFormat="1" ht="12.75">
      <c r="A51" s="20"/>
      <c r="B51" s="21"/>
      <c r="C51" s="21" t="s">
        <v>23</v>
      </c>
      <c r="D51" s="22"/>
      <c r="E51" s="21"/>
      <c r="F51" s="22"/>
      <c r="G51" s="22"/>
      <c r="H51" s="22">
        <f>ROUND(SUM(H2:H50),0)</f>
        <v>0</v>
      </c>
      <c r="I51" s="22">
        <f>ROUND(SUM(I2:I50),0)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Elektromosenergia-ellátás, villanyszerelés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4.28125" style="24" customWidth="1"/>
    <col min="2" max="2" width="9.281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125" style="27" customWidth="1"/>
    <col min="8" max="9" width="10.28125" style="27" customWidth="1"/>
    <col min="10" max="10" width="15.7109375" style="25" customWidth="1"/>
    <col min="11" max="16384" width="9.140625" style="25" customWidth="1"/>
  </cols>
  <sheetData>
    <row r="1" spans="1:9" s="23" customFormat="1" ht="25.5">
      <c r="A1" s="20" t="s">
        <v>3</v>
      </c>
      <c r="B1" s="21" t="s">
        <v>4</v>
      </c>
      <c r="C1" s="21" t="s">
        <v>5</v>
      </c>
      <c r="D1" s="22" t="s">
        <v>6</v>
      </c>
      <c r="E1" s="21" t="s">
        <v>7</v>
      </c>
      <c r="F1" s="22" t="s">
        <v>8</v>
      </c>
      <c r="G1" s="22" t="s">
        <v>9</v>
      </c>
      <c r="H1" s="22" t="s">
        <v>10</v>
      </c>
      <c r="I1" s="22" t="s">
        <v>11</v>
      </c>
    </row>
    <row r="2" spans="1:9" ht="51">
      <c r="A2" s="24">
        <v>1</v>
      </c>
      <c r="B2" s="25" t="s">
        <v>68</v>
      </c>
      <c r="C2" s="26" t="s">
        <v>69</v>
      </c>
      <c r="D2" s="27">
        <v>1</v>
      </c>
      <c r="E2" s="25" t="s">
        <v>16</v>
      </c>
      <c r="F2" s="27">
        <v>0</v>
      </c>
      <c r="G2" s="27">
        <v>0</v>
      </c>
      <c r="H2" s="27">
        <f>ROUND(D2*F2,0)</f>
        <v>0</v>
      </c>
      <c r="I2" s="27">
        <f>ROUND(D2*G2,0)</f>
        <v>0</v>
      </c>
    </row>
    <row r="4" spans="1:9" ht="38.25">
      <c r="A4" s="24">
        <v>2</v>
      </c>
      <c r="B4" s="25" t="s">
        <v>70</v>
      </c>
      <c r="C4" s="26" t="s">
        <v>71</v>
      </c>
      <c r="D4" s="27">
        <v>1</v>
      </c>
      <c r="E4" s="25" t="s">
        <v>16</v>
      </c>
      <c r="F4" s="27">
        <v>0</v>
      </c>
      <c r="G4" s="27">
        <v>0</v>
      </c>
      <c r="H4" s="27">
        <f>ROUND(D4*F4,0)</f>
        <v>0</v>
      </c>
      <c r="I4" s="27">
        <f>ROUND(D4*G4,0)</f>
        <v>0</v>
      </c>
    </row>
    <row r="5" ht="12.75">
      <c r="C5" s="26"/>
    </row>
    <row r="6" spans="1:9" ht="76.5">
      <c r="A6" s="24">
        <v>3</v>
      </c>
      <c r="B6" s="25" t="s">
        <v>72</v>
      </c>
      <c r="C6" s="26" t="s">
        <v>73</v>
      </c>
      <c r="D6" s="27">
        <v>2</v>
      </c>
      <c r="E6" s="25" t="s">
        <v>16</v>
      </c>
      <c r="F6" s="27">
        <v>0</v>
      </c>
      <c r="G6" s="27">
        <v>0</v>
      </c>
      <c r="H6" s="27">
        <f>ROUND(D6*F6,0)</f>
        <v>0</v>
      </c>
      <c r="I6" s="27">
        <f>ROUND(D6*G6,0)</f>
        <v>0</v>
      </c>
    </row>
    <row r="7" ht="12.75">
      <c r="C7" s="26" t="s">
        <v>74</v>
      </c>
    </row>
    <row r="8" ht="12.75">
      <c r="C8" s="26"/>
    </row>
    <row r="9" spans="1:9" ht="25.5">
      <c r="A9" s="24">
        <v>4</v>
      </c>
      <c r="C9" s="26" t="s">
        <v>126</v>
      </c>
      <c r="D9" s="27">
        <v>1</v>
      </c>
      <c r="E9" s="25" t="s">
        <v>124</v>
      </c>
      <c r="F9" s="27">
        <v>0</v>
      </c>
      <c r="G9" s="27">
        <v>0</v>
      </c>
      <c r="H9" s="27">
        <f>ROUND(D9*F9,0)</f>
        <v>0</v>
      </c>
      <c r="I9" s="27">
        <f>ROUND(D9*G9,0)</f>
        <v>0</v>
      </c>
    </row>
    <row r="10" ht="12.75">
      <c r="C10" s="26"/>
    </row>
    <row r="11" spans="1:9" ht="114.75" customHeight="1">
      <c r="A11" s="24">
        <v>5</v>
      </c>
      <c r="B11" s="25" t="s">
        <v>125</v>
      </c>
      <c r="C11" s="26" t="s">
        <v>121</v>
      </c>
      <c r="D11" s="27">
        <v>4</v>
      </c>
      <c r="E11" s="25" t="s">
        <v>124</v>
      </c>
      <c r="F11" s="27">
        <v>0</v>
      </c>
      <c r="G11" s="27">
        <v>0</v>
      </c>
      <c r="H11" s="27">
        <f>ROUND(D11*F11,0)</f>
        <v>0</v>
      </c>
      <c r="I11" s="27">
        <f>ROUND(D11*G11,0)</f>
        <v>0</v>
      </c>
    </row>
    <row r="12" ht="81" customHeight="1">
      <c r="C12" s="26" t="s">
        <v>122</v>
      </c>
    </row>
    <row r="13" ht="90.75" customHeight="1">
      <c r="C13" s="26" t="s">
        <v>123</v>
      </c>
    </row>
    <row r="14" ht="12.75">
      <c r="C14" s="26"/>
    </row>
    <row r="15" spans="1:9" s="28" customFormat="1" ht="12.75">
      <c r="A15" s="20"/>
      <c r="B15" s="21"/>
      <c r="C15" s="21" t="s">
        <v>23</v>
      </c>
      <c r="D15" s="22"/>
      <c r="E15" s="21"/>
      <c r="F15" s="22"/>
      <c r="G15" s="22"/>
      <c r="H15" s="22">
        <f>ROUND(SUM(H2:H14),0)</f>
        <v>0</v>
      </c>
      <c r="I15" s="22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Épületautomatika, -felügyelet (gyengeáram)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Tervező</dc:creator>
  <cp:keywords/>
  <dc:description/>
  <cp:lastModifiedBy>Win7</cp:lastModifiedBy>
  <dcterms:created xsi:type="dcterms:W3CDTF">2017-04-24T14:55:00Z</dcterms:created>
  <dcterms:modified xsi:type="dcterms:W3CDTF">2018-01-19T10:53:02Z</dcterms:modified>
  <cp:category/>
  <cp:version/>
  <cp:contentType/>
  <cp:contentStatus/>
</cp:coreProperties>
</file>